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vi/Downloads/"/>
    </mc:Choice>
  </mc:AlternateContent>
  <xr:revisionPtr revIDLastSave="0" documentId="13_ncr:1_{18D21044-130F-0240-9025-C8D52ACAD0A0}" xr6:coauthVersionLast="47" xr6:coauthVersionMax="47" xr10:uidLastSave="{00000000-0000-0000-0000-000000000000}"/>
  <bookViews>
    <workbookView xWindow="0" yWindow="500" windowWidth="28800" windowHeight="16260" xr2:uid="{214AC1F5-C48D-A34D-B2E6-DBCC4520411C}"/>
  </bookViews>
  <sheets>
    <sheet name="Repurchase Histor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" i="1" l="1"/>
  <c r="G5" i="1" l="1"/>
  <c r="H5" i="1"/>
  <c r="I5" i="1"/>
  <c r="K5" i="1"/>
  <c r="G6" i="1"/>
  <c r="H6" i="1"/>
  <c r="I6" i="1" s="1"/>
  <c r="K6" i="1" s="1"/>
  <c r="G7" i="1"/>
  <c r="H7" i="1"/>
  <c r="I7" i="1"/>
  <c r="K7" i="1"/>
  <c r="G8" i="1"/>
  <c r="H8" i="1"/>
  <c r="I8" i="1"/>
  <c r="K8" i="1"/>
  <c r="G9" i="1"/>
  <c r="H9" i="1"/>
  <c r="I9" i="1"/>
  <c r="K9" i="1"/>
  <c r="G10" i="1"/>
  <c r="H10" i="1"/>
  <c r="I10" i="1" s="1"/>
  <c r="K10" i="1" s="1"/>
  <c r="G11" i="1"/>
  <c r="H11" i="1"/>
  <c r="I11" i="1"/>
  <c r="K11" i="1"/>
  <c r="G12" i="1"/>
  <c r="H12" i="1"/>
  <c r="I12" i="1"/>
  <c r="K12" i="1"/>
  <c r="G13" i="1"/>
  <c r="H13" i="1"/>
  <c r="I13" i="1"/>
  <c r="K13" i="1"/>
  <c r="G14" i="1"/>
  <c r="H14" i="1"/>
  <c r="I14" i="1"/>
  <c r="K14" i="1"/>
  <c r="G15" i="1"/>
  <c r="H15" i="1"/>
  <c r="I15" i="1"/>
  <c r="K15" i="1"/>
  <c r="G16" i="1"/>
  <c r="H16" i="1"/>
  <c r="I16" i="1"/>
  <c r="K16" i="1"/>
  <c r="G17" i="1"/>
  <c r="H17" i="1"/>
  <c r="I17" i="1"/>
  <c r="K17" i="1"/>
  <c r="G18" i="1"/>
  <c r="H18" i="1"/>
  <c r="I18" i="1"/>
  <c r="K18" i="1"/>
  <c r="G19" i="1"/>
  <c r="H19" i="1"/>
  <c r="I19" i="1"/>
  <c r="K19" i="1"/>
  <c r="G20" i="1"/>
  <c r="H20" i="1"/>
  <c r="I20" i="1"/>
  <c r="K20" i="1"/>
  <c r="G21" i="1"/>
  <c r="H21" i="1"/>
  <c r="I21" i="1"/>
  <c r="K21" i="1"/>
  <c r="G22" i="1"/>
  <c r="H22" i="1"/>
  <c r="I22" i="1"/>
  <c r="K22" i="1"/>
  <c r="G23" i="1"/>
  <c r="H23" i="1"/>
  <c r="I23" i="1"/>
  <c r="K23" i="1"/>
  <c r="G24" i="1"/>
  <c r="H24" i="1"/>
  <c r="I24" i="1"/>
  <c r="K24" i="1"/>
  <c r="G25" i="1"/>
  <c r="H25" i="1"/>
  <c r="I25" i="1"/>
  <c r="K25" i="1"/>
  <c r="G26" i="1"/>
  <c r="H26" i="1"/>
  <c r="I26" i="1"/>
  <c r="K26" i="1"/>
  <c r="G27" i="1"/>
  <c r="H27" i="1"/>
  <c r="I27" i="1"/>
  <c r="K27" i="1"/>
  <c r="G28" i="1"/>
  <c r="H28" i="1"/>
  <c r="I28" i="1"/>
  <c r="K28" i="1"/>
  <c r="G29" i="1"/>
  <c r="H29" i="1"/>
  <c r="I29" i="1"/>
  <c r="K29" i="1"/>
  <c r="G30" i="1"/>
  <c r="H30" i="1"/>
  <c r="I30" i="1"/>
  <c r="K30" i="1"/>
  <c r="G31" i="1"/>
  <c r="H31" i="1"/>
  <c r="I31" i="1"/>
  <c r="K31" i="1"/>
  <c r="G32" i="1"/>
  <c r="H32" i="1"/>
  <c r="I32" i="1"/>
  <c r="K32" i="1"/>
  <c r="G33" i="1"/>
  <c r="H33" i="1"/>
  <c r="I33" i="1"/>
  <c r="K33" i="1"/>
  <c r="G34" i="1"/>
  <c r="H34" i="1"/>
  <c r="I34" i="1"/>
  <c r="K34" i="1"/>
  <c r="G35" i="1"/>
  <c r="H35" i="1"/>
  <c r="I35" i="1"/>
  <c r="K35" i="1"/>
  <c r="G36" i="1"/>
  <c r="H36" i="1"/>
  <c r="I36" i="1"/>
  <c r="K36" i="1"/>
  <c r="G37" i="1"/>
  <c r="H37" i="1"/>
  <c r="I37" i="1"/>
  <c r="K37" i="1"/>
  <c r="G38" i="1"/>
  <c r="H38" i="1"/>
  <c r="I38" i="1"/>
  <c r="K38" i="1"/>
  <c r="G39" i="1"/>
  <c r="H39" i="1"/>
  <c r="I39" i="1"/>
  <c r="K39" i="1"/>
  <c r="G40" i="1"/>
  <c r="H40" i="1"/>
  <c r="I40" i="1"/>
  <c r="K40" i="1"/>
  <c r="G41" i="1"/>
  <c r="H41" i="1"/>
  <c r="I41" i="1"/>
  <c r="K41" i="1"/>
  <c r="G42" i="1"/>
  <c r="H42" i="1"/>
  <c r="I42" i="1"/>
  <c r="K42" i="1"/>
  <c r="G43" i="1"/>
  <c r="H43" i="1"/>
  <c r="I43" i="1"/>
  <c r="K43" i="1"/>
  <c r="G44" i="1"/>
  <c r="H44" i="1"/>
  <c r="I44" i="1"/>
  <c r="K44" i="1"/>
  <c r="G45" i="1"/>
  <c r="H45" i="1"/>
  <c r="I45" i="1"/>
  <c r="K45" i="1"/>
  <c r="G46" i="1"/>
  <c r="H46" i="1"/>
  <c r="I46" i="1"/>
  <c r="K46" i="1"/>
  <c r="G47" i="1"/>
  <c r="H47" i="1"/>
  <c r="I47" i="1"/>
  <c r="K47" i="1"/>
  <c r="C48" i="1"/>
  <c r="E48" i="1"/>
  <c r="G48" i="1"/>
  <c r="H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Ravi Nagarajan</author>
  </authors>
  <commentList>
    <comment ref="G8" authorId="0" shapeId="0" xr:uid="{73F5632F-B3B0-E64A-8B48-A3BF74A937D6}">
      <text>
        <r>
          <rPr>
            <b/>
            <sz val="10"/>
            <color rgb="FF000000"/>
            <rFont val="Tahoma"/>
            <family val="2"/>
          </rPr>
          <t xml:space="preserve">From 2014 10-K: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"On June 30, 2014, we exchanged approximately 1.62 million shares of GHC common stock for WPLG, whose assets included 2,107 shares of Berkshire Hathaway Class A Common Stock and 1,278 shares of Class B Common Stock. The Berkshire shares are reflected as treasury stock in our Consolidated Financial Statements."</t>
        </r>
      </text>
    </comment>
  </commentList>
</comments>
</file>

<file path=xl/sharedStrings.xml><?xml version="1.0" encoding="utf-8"?>
<sst xmlns="http://schemas.openxmlformats.org/spreadsheetml/2006/main" count="17" uniqueCount="15">
  <si>
    <t>Avg Cost per A</t>
  </si>
  <si>
    <t>Average Price</t>
  </si>
  <si>
    <t># of Shares</t>
  </si>
  <si>
    <t>End</t>
  </si>
  <si>
    <t>Start</t>
  </si>
  <si>
    <t>Price/Book Ratio Paid</t>
  </si>
  <si>
    <t>"Trailing" Book Value per BRKA</t>
  </si>
  <si>
    <t>Price Paid Per BRKA Equivalent</t>
  </si>
  <si>
    <t>BRKA Equivalents Purchaed</t>
  </si>
  <si>
    <t>Total Value Repurchased</t>
  </si>
  <si>
    <t>Class B Shares</t>
  </si>
  <si>
    <t>Class A Shares</t>
  </si>
  <si>
    <t>Date Range</t>
  </si>
  <si>
    <t>Berkshire Hathaway Repurchase History</t>
  </si>
  <si>
    <t>Updated 5/2/2022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</si>
</sst>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43" fontId="2" fillId="0" borderId="0" xfId="1" applyFont="1" applyAlignment="1">
      <alignment vertical="center"/>
    </xf>
    <xf numFmtId="1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4" borderId="6" xfId="1" applyNumberFormat="1" applyFont="1" applyFill="1" applyBorder="1" applyAlignment="1">
      <alignment horizontal="center" vertical="center"/>
    </xf>
    <xf numFmtId="164" fontId="3" fillId="5" borderId="6" xfId="1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64" fontId="3" fillId="5" borderId="0" xfId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7" fillId="7" borderId="0" xfId="0" applyFont="1" applyFill="1" applyAlignment="1">
      <alignment horizontal="left" vertical="center"/>
    </xf>
    <xf numFmtId="164" fontId="3" fillId="0" borderId="8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9072</xdr:colOff>
      <xdr:row>46</xdr:row>
      <xdr:rowOff>143934</xdr:rowOff>
    </xdr:from>
    <xdr:to>
      <xdr:col>3</xdr:col>
      <xdr:colOff>8466</xdr:colOff>
      <xdr:row>48</xdr:row>
      <xdr:rowOff>45357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C2CEB15-96B6-0D4B-9C35-FAE7B64304F9}"/>
            </a:ext>
          </a:extLst>
        </xdr:cNvPr>
        <xdr:cNvSpPr/>
      </xdr:nvSpPr>
      <xdr:spPr>
        <a:xfrm>
          <a:off x="1355272" y="8906934"/>
          <a:ext cx="672494" cy="282423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4</xdr:col>
      <xdr:colOff>7258</xdr:colOff>
      <xdr:row>47</xdr:row>
      <xdr:rowOff>0</xdr:rowOff>
    </xdr:from>
    <xdr:to>
      <xdr:col>5</xdr:col>
      <xdr:colOff>16934</xdr:colOff>
      <xdr:row>48</xdr:row>
      <xdr:rowOff>36288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E4EDA38-55DE-8B4F-AC43-AC1D2052ACC5}"/>
            </a:ext>
          </a:extLst>
        </xdr:cNvPr>
        <xdr:cNvSpPr/>
      </xdr:nvSpPr>
      <xdr:spPr>
        <a:xfrm>
          <a:off x="2699658" y="8953500"/>
          <a:ext cx="682776" cy="226788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 editAs="oneCell">
    <xdr:from>
      <xdr:col>0</xdr:col>
      <xdr:colOff>27215</xdr:colOff>
      <xdr:row>50</xdr:row>
      <xdr:rowOff>54430</xdr:rowOff>
    </xdr:from>
    <xdr:to>
      <xdr:col>7</xdr:col>
      <xdr:colOff>3183</xdr:colOff>
      <xdr:row>59</xdr:row>
      <xdr:rowOff>90715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EC0C40-457F-BE5F-E408-BDDBA2D59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7901216"/>
          <a:ext cx="5119468" cy="1424213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50</xdr:row>
      <xdr:rowOff>9071</xdr:rowOff>
    </xdr:from>
    <xdr:to>
      <xdr:col>12</xdr:col>
      <xdr:colOff>99786</xdr:colOff>
      <xdr:row>61</xdr:row>
      <xdr:rowOff>9924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EFD56AE-FBB9-3E6B-69BE-A0D37BB10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1642" y="7855857"/>
          <a:ext cx="4145644" cy="169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3CD7-233A-1948-B60B-4DA0A86485AC}">
  <sheetPr>
    <pageSetUpPr fitToPage="1"/>
  </sheetPr>
  <dimension ref="A1:K161"/>
  <sheetViews>
    <sheetView tabSelected="1" zoomScale="140" zoomScaleNormal="140" workbookViewId="0">
      <selection sqref="A1:E1"/>
    </sheetView>
  </sheetViews>
  <sheetFormatPr baseColWidth="10" defaultColWidth="8.83203125" defaultRowHeight="12" x14ac:dyDescent="0.2"/>
  <cols>
    <col min="1" max="1" width="7.1640625" style="1" customWidth="1"/>
    <col min="2" max="2" width="7.1640625" style="1" bestFit="1" customWidth="1"/>
    <col min="3" max="3" width="9" style="1" bestFit="1" customWidth="1"/>
    <col min="4" max="4" width="10.6640625" style="1" bestFit="1" customWidth="1"/>
    <col min="5" max="5" width="10.33203125" style="1" bestFit="1" customWidth="1"/>
    <col min="6" max="6" width="10.6640625" style="1" bestFit="1" customWidth="1"/>
    <col min="7" max="7" width="12.33203125" style="1" bestFit="1" customWidth="1"/>
    <col min="8" max="8" width="12" style="1" bestFit="1" customWidth="1"/>
    <col min="9" max="9" width="11.33203125" style="1" bestFit="1" customWidth="1"/>
    <col min="10" max="10" width="11" style="1" bestFit="1" customWidth="1"/>
    <col min="11" max="11" width="8.1640625" style="1" bestFit="1" customWidth="1"/>
    <col min="12" max="26" width="10.83203125" style="1" customWidth="1"/>
    <col min="27" max="16384" width="8.83203125" style="1"/>
  </cols>
  <sheetData>
    <row r="1" spans="1:11" ht="19" x14ac:dyDescent="0.2">
      <c r="A1" s="29" t="s">
        <v>13</v>
      </c>
      <c r="B1" s="29"/>
      <c r="C1" s="29"/>
      <c r="D1" s="29"/>
      <c r="E1" s="29"/>
    </row>
    <row r="2" spans="1:11" x14ac:dyDescent="0.2">
      <c r="A2" s="28" t="s">
        <v>14</v>
      </c>
      <c r="B2" s="28"/>
    </row>
    <row r="3" spans="1:11" x14ac:dyDescent="0.2">
      <c r="A3" s="27" t="s">
        <v>12</v>
      </c>
      <c r="B3" s="27"/>
      <c r="C3" s="26" t="s">
        <v>11</v>
      </c>
      <c r="D3" s="26"/>
      <c r="E3" s="25" t="s">
        <v>10</v>
      </c>
      <c r="F3" s="25"/>
      <c r="G3" s="24" t="s">
        <v>9</v>
      </c>
      <c r="H3" s="23" t="s">
        <v>8</v>
      </c>
      <c r="I3" s="23" t="s">
        <v>7</v>
      </c>
      <c r="J3" s="23" t="s">
        <v>6</v>
      </c>
      <c r="K3" s="23" t="s">
        <v>5</v>
      </c>
    </row>
    <row r="4" spans="1:11" x14ac:dyDescent="0.15">
      <c r="A4" s="22" t="s">
        <v>4</v>
      </c>
      <c r="B4" s="22" t="s">
        <v>3</v>
      </c>
      <c r="C4" s="21" t="s">
        <v>2</v>
      </c>
      <c r="D4" s="21" t="s">
        <v>1</v>
      </c>
      <c r="E4" s="20" t="s">
        <v>2</v>
      </c>
      <c r="F4" s="20" t="s">
        <v>1</v>
      </c>
      <c r="G4" s="19"/>
      <c r="H4" s="18"/>
      <c r="I4" s="18"/>
      <c r="J4" s="18"/>
      <c r="K4" s="18"/>
    </row>
    <row r="5" spans="1:11" x14ac:dyDescent="0.15">
      <c r="A5" s="17">
        <v>40812</v>
      </c>
      <c r="B5" s="17">
        <v>40816</v>
      </c>
      <c r="C5" s="16">
        <v>15</v>
      </c>
      <c r="D5" s="15">
        <v>107461.67</v>
      </c>
      <c r="E5" s="16">
        <v>227669</v>
      </c>
      <c r="F5" s="15">
        <v>71.45</v>
      </c>
      <c r="G5" s="13">
        <f>(C5*D5)+(E5*F5)</f>
        <v>17878875.100000001</v>
      </c>
      <c r="H5" s="12">
        <f>C5+(E5/1500)</f>
        <v>166.77933333333334</v>
      </c>
      <c r="I5" s="12">
        <f>G5/H5</f>
        <v>107200.78287077935</v>
      </c>
      <c r="J5" s="2">
        <v>98715.960353012488</v>
      </c>
      <c r="K5" s="3">
        <f>I5/J5</f>
        <v>1.0859518814123348</v>
      </c>
    </row>
    <row r="6" spans="1:11" x14ac:dyDescent="0.15">
      <c r="A6" s="17">
        <v>40817</v>
      </c>
      <c r="B6" s="17">
        <v>40847</v>
      </c>
      <c r="C6" s="16">
        <v>83</v>
      </c>
      <c r="D6" s="15">
        <v>106748.19</v>
      </c>
      <c r="E6" s="16">
        <v>574316</v>
      </c>
      <c r="F6" s="15">
        <v>70.900000000000006</v>
      </c>
      <c r="G6" s="13">
        <f>(C6*D6)+(E6*F6)</f>
        <v>49579104.170000002</v>
      </c>
      <c r="H6" s="12">
        <f>C6+(E6/1500)</f>
        <v>465.87733333333335</v>
      </c>
      <c r="I6" s="12">
        <f>G6/H6</f>
        <v>106420.94092722547</v>
      </c>
      <c r="J6" s="2">
        <v>96875.881958920858</v>
      </c>
      <c r="K6" s="3">
        <f>I6/J6</f>
        <v>1.0985287439483864</v>
      </c>
    </row>
    <row r="7" spans="1:11" x14ac:dyDescent="0.15">
      <c r="A7" s="17">
        <v>41244</v>
      </c>
      <c r="B7" s="17">
        <v>41274</v>
      </c>
      <c r="C7" s="16">
        <v>9475</v>
      </c>
      <c r="D7" s="15">
        <v>131065.62</v>
      </c>
      <c r="E7" s="16">
        <v>606499</v>
      </c>
      <c r="F7" s="15">
        <v>88.76</v>
      </c>
      <c r="G7" s="13">
        <f>(C7*D7)+(E7*F7)</f>
        <v>1295679600.74</v>
      </c>
      <c r="H7" s="12">
        <f>C7+(E7/1500)</f>
        <v>9879.3326666666671</v>
      </c>
      <c r="I7" s="12">
        <f>G7/H7</f>
        <v>131150.51840613526</v>
      </c>
      <c r="J7" s="2">
        <v>111718.31313226676</v>
      </c>
      <c r="K7" s="3">
        <f>I7/J7</f>
        <v>1.1739393008097259</v>
      </c>
    </row>
    <row r="8" spans="1:11" x14ac:dyDescent="0.15">
      <c r="A8" s="17">
        <v>41820</v>
      </c>
      <c r="B8" s="17">
        <v>41820</v>
      </c>
      <c r="C8" s="16">
        <v>2107</v>
      </c>
      <c r="D8" s="15">
        <v>189900</v>
      </c>
      <c r="E8" s="16">
        <v>1278</v>
      </c>
      <c r="F8" s="15">
        <v>126.56</v>
      </c>
      <c r="G8" s="13">
        <f>(C8*D8)+(E8*F8)</f>
        <v>400281043.68000001</v>
      </c>
      <c r="H8" s="12">
        <f>C8+(E8/1500)</f>
        <v>2107.8519999999999</v>
      </c>
      <c r="I8" s="12">
        <f>G8/H8</f>
        <v>189899.97574782293</v>
      </c>
      <c r="J8" s="2">
        <v>142483.11093656288</v>
      </c>
      <c r="K8" s="3">
        <f>I8/J8</f>
        <v>1.3327893706108878</v>
      </c>
    </row>
    <row r="9" spans="1:11" x14ac:dyDescent="0.15">
      <c r="A9" s="17">
        <v>43319</v>
      </c>
      <c r="B9" s="17">
        <v>43336</v>
      </c>
      <c r="C9" s="16">
        <v>225</v>
      </c>
      <c r="D9" s="15">
        <v>312806.74</v>
      </c>
      <c r="E9" s="16">
        <v>4139192</v>
      </c>
      <c r="F9" s="15">
        <v>207.09</v>
      </c>
      <c r="G9" s="13">
        <f>(C9*D9)+(E9*F9)</f>
        <v>927566787.77999997</v>
      </c>
      <c r="H9" s="12">
        <f>C9+(E9/1500)</f>
        <v>2984.4613333333332</v>
      </c>
      <c r="I9" s="12">
        <f>G9/H9</f>
        <v>310798.72854107455</v>
      </c>
      <c r="J9" s="2">
        <v>217676.53005275142</v>
      </c>
      <c r="K9" s="3">
        <f>I9/J9</f>
        <v>1.4278008220075726</v>
      </c>
    </row>
    <row r="10" spans="1:11" x14ac:dyDescent="0.15">
      <c r="A10" s="17">
        <v>43384</v>
      </c>
      <c r="B10" s="17">
        <v>43391</v>
      </c>
      <c r="C10" s="16">
        <v>202</v>
      </c>
      <c r="D10" s="15">
        <v>310762.78999999998</v>
      </c>
      <c r="E10" s="16">
        <v>589955</v>
      </c>
      <c r="F10" s="15">
        <v>205.09</v>
      </c>
      <c r="G10" s="13">
        <f>(C10*D10)+(E10*F10)</f>
        <v>183767954.53</v>
      </c>
      <c r="H10" s="12">
        <f>C10+(E10/1500)</f>
        <v>595.30333333333328</v>
      </c>
      <c r="I10" s="12">
        <f>G10/H10</f>
        <v>308696.33049257804</v>
      </c>
      <c r="J10" s="2">
        <v>228711.61788963928</v>
      </c>
      <c r="K10" s="3">
        <f>I10/J10</f>
        <v>1.3497186253193922</v>
      </c>
    </row>
    <row r="11" spans="1:11" x14ac:dyDescent="0.15">
      <c r="A11" s="17">
        <v>43447</v>
      </c>
      <c r="B11" s="17">
        <v>43458</v>
      </c>
      <c r="C11" s="16">
        <v>790</v>
      </c>
      <c r="D11" s="15">
        <v>295953.99</v>
      </c>
      <c r="E11" s="16">
        <v>0</v>
      </c>
      <c r="F11" s="15">
        <v>0</v>
      </c>
      <c r="G11" s="13">
        <f>(C11*D11)+(E11*F11)</f>
        <v>233803652.09999999</v>
      </c>
      <c r="H11" s="12">
        <f>C11+(E11/1500)</f>
        <v>790</v>
      </c>
      <c r="I11" s="12">
        <f>G11/H11</f>
        <v>295953.99</v>
      </c>
      <c r="J11" s="2">
        <v>228711.61788963928</v>
      </c>
      <c r="K11" s="3">
        <f>I11/J11</f>
        <v>1.2940050563710643</v>
      </c>
    </row>
    <row r="12" spans="1:11" x14ac:dyDescent="0.2">
      <c r="A12" s="14">
        <v>43522</v>
      </c>
      <c r="B12" s="14">
        <v>43524</v>
      </c>
      <c r="C12" s="2">
        <v>293</v>
      </c>
      <c r="D12" s="3">
        <v>302622.15999999997</v>
      </c>
      <c r="E12" s="2">
        <v>595412</v>
      </c>
      <c r="F12" s="3">
        <v>201.73</v>
      </c>
      <c r="G12" s="13">
        <f>(C12*D12)+(E12*F12)</f>
        <v>208780755.63999999</v>
      </c>
      <c r="H12" s="12">
        <f>C12+(E12/1500)</f>
        <v>689.94133333333332</v>
      </c>
      <c r="I12" s="12">
        <f>G12/H12</f>
        <v>302606.53414010076</v>
      </c>
      <c r="J12" s="2">
        <v>212503.40508333998</v>
      </c>
      <c r="K12" s="3">
        <f>I12/J12</f>
        <v>1.4240079307031526</v>
      </c>
    </row>
    <row r="13" spans="1:11" x14ac:dyDescent="0.2">
      <c r="A13" s="14">
        <v>43525</v>
      </c>
      <c r="B13" s="14">
        <v>43553</v>
      </c>
      <c r="C13" s="2">
        <v>965</v>
      </c>
      <c r="D13" s="3">
        <v>304175.15000000002</v>
      </c>
      <c r="E13" s="2">
        <v>5924418</v>
      </c>
      <c r="F13" s="3">
        <v>200.63</v>
      </c>
      <c r="G13" s="13">
        <f>(C13*D13)+(E13*F13)</f>
        <v>1482145003.0899999</v>
      </c>
      <c r="H13" s="12">
        <f>C13+(E13/1500)</f>
        <v>4914.6120000000001</v>
      </c>
      <c r="I13" s="12">
        <f>G13/H13</f>
        <v>301579.25042505894</v>
      </c>
      <c r="J13" s="2">
        <v>212503.40508333998</v>
      </c>
      <c r="K13" s="3">
        <f>I13/J13</f>
        <v>1.4191737318598967</v>
      </c>
    </row>
    <row r="14" spans="1:11" x14ac:dyDescent="0.2">
      <c r="A14" s="14">
        <v>43556</v>
      </c>
      <c r="B14" s="14">
        <v>43565</v>
      </c>
      <c r="C14" s="2">
        <v>226</v>
      </c>
      <c r="D14" s="3">
        <v>305872.15999999997</v>
      </c>
      <c r="E14" s="2">
        <v>0</v>
      </c>
      <c r="F14" s="3">
        <v>0</v>
      </c>
      <c r="G14" s="13">
        <f>(C14*D14)+(E14*F14)</f>
        <v>69127108.159999996</v>
      </c>
      <c r="H14" s="12">
        <f>C14+(E14/1500)</f>
        <v>226</v>
      </c>
      <c r="I14" s="12">
        <f>G14/H14</f>
        <v>305872.15999999997</v>
      </c>
      <c r="J14" s="2">
        <v>225553.11039950888</v>
      </c>
      <c r="K14" s="3">
        <f>I14/J14</f>
        <v>1.3560981688890335</v>
      </c>
    </row>
    <row r="15" spans="1:11" x14ac:dyDescent="0.2">
      <c r="A15" s="14">
        <v>43613</v>
      </c>
      <c r="B15" s="14">
        <v>43616</v>
      </c>
      <c r="C15" s="2">
        <v>0</v>
      </c>
      <c r="D15" s="3">
        <v>0</v>
      </c>
      <c r="E15" s="2">
        <v>1032233</v>
      </c>
      <c r="F15" s="3">
        <v>198.9</v>
      </c>
      <c r="G15" s="13">
        <f>(C15*D15)+(E15*F15)</f>
        <v>205311143.70000002</v>
      </c>
      <c r="H15" s="12">
        <f>C15+(E15/1500)</f>
        <v>688.15533333333337</v>
      </c>
      <c r="I15" s="12">
        <f>G15/H15</f>
        <v>298350</v>
      </c>
      <c r="J15" s="2">
        <v>225553.11039950888</v>
      </c>
      <c r="K15" s="3">
        <f>I15/J15</f>
        <v>1.3227483295244755</v>
      </c>
    </row>
    <row r="16" spans="1:11" x14ac:dyDescent="0.2">
      <c r="A16" s="14">
        <v>43619</v>
      </c>
      <c r="B16" s="14">
        <v>43642</v>
      </c>
      <c r="C16" s="2">
        <v>55</v>
      </c>
      <c r="D16" s="3">
        <v>311292.99</v>
      </c>
      <c r="E16" s="2">
        <v>733907</v>
      </c>
      <c r="F16" s="3">
        <v>205.16</v>
      </c>
      <c r="G16" s="13">
        <f>(C16*D16)+(E16*F16)</f>
        <v>167689474.56999999</v>
      </c>
      <c r="H16" s="12">
        <f>C16+(E16/1500)</f>
        <v>544.27133333333336</v>
      </c>
      <c r="I16" s="12">
        <f>G16/H16</f>
        <v>308099.03865963907</v>
      </c>
      <c r="J16" s="2">
        <v>225553.11039950888</v>
      </c>
      <c r="K16" s="3">
        <f>I16/J16</f>
        <v>1.3659711369704521</v>
      </c>
    </row>
    <row r="17" spans="1:11" x14ac:dyDescent="0.2">
      <c r="A17" s="14">
        <v>43682</v>
      </c>
      <c r="B17" s="14">
        <v>43705</v>
      </c>
      <c r="C17" s="2">
        <v>64</v>
      </c>
      <c r="D17" s="3">
        <v>300166.13</v>
      </c>
      <c r="E17" s="2">
        <v>2793092</v>
      </c>
      <c r="F17" s="3">
        <v>197.68</v>
      </c>
      <c r="G17" s="13">
        <f>(C17*D17)+(E17*F17)</f>
        <v>571349058.88000011</v>
      </c>
      <c r="H17" s="12">
        <f>C17+(E17/1500)</f>
        <v>1926.0613333333333</v>
      </c>
      <c r="I17" s="12">
        <f>G17/H17</f>
        <v>296641.15518647386</v>
      </c>
      <c r="J17" s="2">
        <v>236463.03281918968</v>
      </c>
      <c r="K17" s="3">
        <f>I17/J17</f>
        <v>1.2544927283128398</v>
      </c>
    </row>
    <row r="18" spans="1:11" x14ac:dyDescent="0.2">
      <c r="A18" s="14">
        <v>43711</v>
      </c>
      <c r="B18" s="14">
        <v>43738</v>
      </c>
      <c r="C18" s="2">
        <v>149</v>
      </c>
      <c r="D18" s="3">
        <v>310231.27</v>
      </c>
      <c r="E18" s="2">
        <v>375771</v>
      </c>
      <c r="F18" s="3">
        <v>206.5</v>
      </c>
      <c r="G18" s="13">
        <f>(C18*D18)+(E18*F18)</f>
        <v>123821170.73</v>
      </c>
      <c r="H18" s="12">
        <f>C18+(E18/1500)</f>
        <v>399.51400000000001</v>
      </c>
      <c r="I18" s="12">
        <f>G18/H18</f>
        <v>309929.49115675548</v>
      </c>
      <c r="J18" s="2">
        <v>236463.03281918968</v>
      </c>
      <c r="K18" s="3">
        <f>I18/J18</f>
        <v>1.31068897942175</v>
      </c>
    </row>
    <row r="19" spans="1:11" x14ac:dyDescent="0.2">
      <c r="A19" s="14">
        <v>43739</v>
      </c>
      <c r="B19" s="14">
        <v>43747</v>
      </c>
      <c r="C19" s="2">
        <v>688</v>
      </c>
      <c r="D19" s="3">
        <v>306086.59999999998</v>
      </c>
      <c r="E19" s="2">
        <v>1497623</v>
      </c>
      <c r="F19" s="3">
        <v>204.07</v>
      </c>
      <c r="G19" s="13">
        <f>(C19*D19)+(E19*F19)</f>
        <v>516207506.40999997</v>
      </c>
      <c r="H19" s="12">
        <f>C19+(E19/1500)</f>
        <v>1686.4153333333334</v>
      </c>
      <c r="I19" s="12">
        <f>G19/H19</f>
        <v>306097.4934268861</v>
      </c>
      <c r="J19" s="2">
        <v>243675.07130521329</v>
      </c>
      <c r="K19" s="3">
        <f>I19/J19</f>
        <v>1.2561707350173956</v>
      </c>
    </row>
    <row r="20" spans="1:11" x14ac:dyDescent="0.2">
      <c r="A20" s="14">
        <v>43780</v>
      </c>
      <c r="B20" s="14">
        <v>43798</v>
      </c>
      <c r="C20" s="2">
        <v>1326</v>
      </c>
      <c r="D20" s="3">
        <v>328974.90999999997</v>
      </c>
      <c r="E20" s="2">
        <v>3657884</v>
      </c>
      <c r="F20" s="3">
        <v>218.62</v>
      </c>
      <c r="G20" s="13">
        <f>(C20*D20)+(E20*F20)</f>
        <v>1235907330.74</v>
      </c>
      <c r="H20" s="12">
        <f>C20+(E20/1500)</f>
        <v>3764.5893333333333</v>
      </c>
      <c r="I20" s="12">
        <f>G20/H20</f>
        <v>328298.04828822409</v>
      </c>
      <c r="J20" s="2">
        <v>243675.07130521329</v>
      </c>
      <c r="K20" s="3">
        <f>I20/J20</f>
        <v>1.3472779407829409</v>
      </c>
    </row>
    <row r="21" spans="1:11" x14ac:dyDescent="0.2">
      <c r="A21" s="14">
        <v>43801</v>
      </c>
      <c r="B21" s="14">
        <v>43830</v>
      </c>
      <c r="C21" s="2">
        <v>674</v>
      </c>
      <c r="D21" s="3">
        <v>333298.06</v>
      </c>
      <c r="E21" s="2">
        <v>953070</v>
      </c>
      <c r="F21" s="3">
        <v>221.67</v>
      </c>
      <c r="G21" s="13">
        <f>(C21*D21)+(E21*F21)</f>
        <v>435909919.33999997</v>
      </c>
      <c r="H21" s="12">
        <f>C21+(E21/1500)</f>
        <v>1309.3800000000001</v>
      </c>
      <c r="I21" s="12">
        <f>G21/H21</f>
        <v>332913.22560295707</v>
      </c>
      <c r="J21" s="2">
        <v>243675.07130521329</v>
      </c>
      <c r="K21" s="3">
        <f>I21/J21</f>
        <v>1.3662178236770441</v>
      </c>
    </row>
    <row r="22" spans="1:11" x14ac:dyDescent="0.2">
      <c r="A22" s="14">
        <v>43833</v>
      </c>
      <c r="B22" s="14">
        <v>43845</v>
      </c>
      <c r="C22" s="2">
        <v>177</v>
      </c>
      <c r="D22" s="3">
        <v>339082.41</v>
      </c>
      <c r="E22" s="2">
        <v>582074</v>
      </c>
      <c r="F22" s="3">
        <v>226.11</v>
      </c>
      <c r="G22" s="13">
        <f>(C22*D22)+(E22*F22)</f>
        <v>191630338.70999998</v>
      </c>
      <c r="H22" s="12">
        <f>C22+(E22/1500)</f>
        <v>565.04933333333338</v>
      </c>
      <c r="I22" s="12">
        <f>G22/H22</f>
        <v>339139.12893151504</v>
      </c>
      <c r="J22" s="2">
        <v>261416.60276757923</v>
      </c>
      <c r="K22" s="3">
        <f>I22/J22</f>
        <v>1.2973128919169588</v>
      </c>
    </row>
    <row r="23" spans="1:11" x14ac:dyDescent="0.2">
      <c r="A23" s="14">
        <v>43885</v>
      </c>
      <c r="B23" s="14">
        <v>43889</v>
      </c>
      <c r="C23" s="2">
        <v>164</v>
      </c>
      <c r="D23" s="3">
        <v>325411.90999999997</v>
      </c>
      <c r="E23" s="2">
        <v>4486775</v>
      </c>
      <c r="F23" s="3">
        <v>214</v>
      </c>
      <c r="G23" s="13">
        <f>(C23*D23)+(E23*F23)</f>
        <v>1013537403.24</v>
      </c>
      <c r="H23" s="12">
        <f>C23+(E23/1500)</f>
        <v>3155.1833333333334</v>
      </c>
      <c r="I23" s="12">
        <f>G23/H23</f>
        <v>321229.32209116215</v>
      </c>
      <c r="J23" s="2">
        <v>261416.60276757923</v>
      </c>
      <c r="K23" s="3">
        <f>I23/J23</f>
        <v>1.2288022975218653</v>
      </c>
    </row>
    <row r="24" spans="1:11" x14ac:dyDescent="0.2">
      <c r="A24" s="14">
        <v>43892</v>
      </c>
      <c r="B24" s="14">
        <v>43900</v>
      </c>
      <c r="C24" s="2">
        <v>1001</v>
      </c>
      <c r="D24" s="3">
        <v>301085.61</v>
      </c>
      <c r="E24" s="2">
        <v>319814</v>
      </c>
      <c r="F24" s="3">
        <v>214.18</v>
      </c>
      <c r="G24" s="13">
        <f>(C24*D24)+(E24*F24)</f>
        <v>369884458.13</v>
      </c>
      <c r="H24" s="12">
        <f>C24+(E24/1500)</f>
        <v>1214.2093333333332</v>
      </c>
      <c r="I24" s="12">
        <f>G24/H24</f>
        <v>304629.89204222889</v>
      </c>
      <c r="J24" s="2">
        <v>261416.60276757923</v>
      </c>
      <c r="K24" s="3">
        <f>I24/J24</f>
        <v>1.1653043028528292</v>
      </c>
    </row>
    <row r="25" spans="1:11" x14ac:dyDescent="0.2">
      <c r="A25" s="14">
        <v>43952</v>
      </c>
      <c r="B25" s="14">
        <v>43982</v>
      </c>
      <c r="C25" s="2">
        <v>540</v>
      </c>
      <c r="D25" s="3">
        <v>262967.67</v>
      </c>
      <c r="E25" s="2">
        <v>18828006</v>
      </c>
      <c r="F25" s="3">
        <v>174.58</v>
      </c>
      <c r="G25" s="13">
        <f>(C25*D25)+(E25*F25)</f>
        <v>3428995829.2800002</v>
      </c>
      <c r="H25" s="12">
        <f>C25+(E25/1500)</f>
        <v>13092.004000000001</v>
      </c>
      <c r="I25" s="12">
        <f>G25/H25</f>
        <v>261915.27510074087</v>
      </c>
      <c r="J25" s="2">
        <v>229357.85479588871</v>
      </c>
      <c r="K25" s="3">
        <f>I25/J25</f>
        <v>1.1419503174801919</v>
      </c>
    </row>
    <row r="26" spans="1:11" x14ac:dyDescent="0.2">
      <c r="A26" s="14">
        <v>43983</v>
      </c>
      <c r="B26" s="14">
        <v>44012</v>
      </c>
      <c r="C26" s="2">
        <v>1282</v>
      </c>
      <c r="D26" s="3">
        <v>268815.58</v>
      </c>
      <c r="E26" s="2">
        <v>7514590</v>
      </c>
      <c r="F26" s="3">
        <v>178.59</v>
      </c>
      <c r="G26" s="13">
        <f>(C26*D26)+(E26*F26)</f>
        <v>1686652201.6600001</v>
      </c>
      <c r="H26" s="12">
        <f>C26+(E26/1500)</f>
        <v>6291.7266666666665</v>
      </c>
      <c r="I26" s="12">
        <f>G26/H26</f>
        <v>268074.6146516219</v>
      </c>
      <c r="J26" s="2">
        <v>229357.85479588871</v>
      </c>
      <c r="K26" s="3">
        <f>I26/J26</f>
        <v>1.1688050312913338</v>
      </c>
    </row>
    <row r="27" spans="1:11" x14ac:dyDescent="0.2">
      <c r="A27" s="14">
        <v>44013</v>
      </c>
      <c r="B27" s="14">
        <v>44043</v>
      </c>
      <c r="C27" s="2">
        <v>1965</v>
      </c>
      <c r="D27" s="3">
        <v>280778.84000000003</v>
      </c>
      <c r="E27" s="2">
        <v>10521719</v>
      </c>
      <c r="F27" s="3">
        <v>187.93</v>
      </c>
      <c r="G27" s="13">
        <f>(C27*D27)+(E27*F27)</f>
        <v>2529077072.27</v>
      </c>
      <c r="H27" s="12">
        <f>C27+(E27/1500)</f>
        <v>8979.4793333333328</v>
      </c>
      <c r="I27" s="12">
        <f>G27/H27</f>
        <v>281650.74815436592</v>
      </c>
      <c r="J27" s="2">
        <v>245836.0405837665</v>
      </c>
      <c r="K27" s="3">
        <f>I27/J27</f>
        <v>1.1456853416836408</v>
      </c>
    </row>
    <row r="28" spans="1:11" x14ac:dyDescent="0.2">
      <c r="A28" s="14">
        <v>44044</v>
      </c>
      <c r="B28" s="14">
        <v>44074</v>
      </c>
      <c r="C28" s="2">
        <v>2531</v>
      </c>
      <c r="D28" s="3">
        <v>316766.15999999997</v>
      </c>
      <c r="E28" s="2">
        <v>10846595</v>
      </c>
      <c r="F28" s="3">
        <v>209.96</v>
      </c>
      <c r="G28" s="13">
        <f>(C28*D28)+(E28*F28)</f>
        <v>3079086237.1600003</v>
      </c>
      <c r="H28" s="12">
        <f>C28+(E28/1500)</f>
        <v>9762.0633333333335</v>
      </c>
      <c r="I28" s="12">
        <f>G28/H28</f>
        <v>315413.46660251817</v>
      </c>
      <c r="J28" s="2">
        <v>245836.0405837665</v>
      </c>
      <c r="K28" s="3">
        <f>I28/J28</f>
        <v>1.2830237008923993</v>
      </c>
    </row>
    <row r="29" spans="1:11" x14ac:dyDescent="0.2">
      <c r="A29" s="14">
        <v>44075</v>
      </c>
      <c r="B29" s="14">
        <v>44104</v>
      </c>
      <c r="C29" s="2">
        <v>3670</v>
      </c>
      <c r="D29" s="3">
        <v>325251.28000000003</v>
      </c>
      <c r="E29" s="2">
        <v>11387889</v>
      </c>
      <c r="F29" s="3">
        <v>215.8</v>
      </c>
      <c r="G29" s="13">
        <f>(C29*D29)+(E29*F29)</f>
        <v>3651178643.8000002</v>
      </c>
      <c r="H29" s="12">
        <f>C29+(E29/1500)</f>
        <v>11261.925999999999</v>
      </c>
      <c r="I29" s="12">
        <f>G29/H29</f>
        <v>324205.52610628062</v>
      </c>
      <c r="J29" s="2">
        <v>245836.0405837665</v>
      </c>
      <c r="K29" s="3">
        <f>I29/J29</f>
        <v>1.3187876168865094</v>
      </c>
    </row>
    <row r="30" spans="1:11" x14ac:dyDescent="0.2">
      <c r="A30" s="14">
        <v>44105</v>
      </c>
      <c r="B30" s="14">
        <v>44135</v>
      </c>
      <c r="C30" s="2">
        <v>1894</v>
      </c>
      <c r="D30" s="3">
        <v>316292.44</v>
      </c>
      <c r="E30" s="2">
        <v>11097536</v>
      </c>
      <c r="F30" s="3">
        <v>209.92</v>
      </c>
      <c r="G30" s="13">
        <f>(C30*D30)+(E30*F30)</f>
        <v>2928652638.48</v>
      </c>
      <c r="H30" s="12">
        <f>C30+(E30/1500)</f>
        <v>9292.3573333333334</v>
      </c>
      <c r="I30" s="12">
        <f>G30/H30</f>
        <v>315167.88834351039</v>
      </c>
      <c r="J30" s="2">
        <v>264316.12885152636</v>
      </c>
      <c r="K30" s="3">
        <f>I30/J30</f>
        <v>1.1923899222984946</v>
      </c>
    </row>
    <row r="31" spans="1:11" x14ac:dyDescent="0.2">
      <c r="A31" s="14">
        <v>44136</v>
      </c>
      <c r="B31" s="14">
        <v>44165</v>
      </c>
      <c r="C31" s="2">
        <v>2244</v>
      </c>
      <c r="D31" s="3">
        <v>341117.06</v>
      </c>
      <c r="E31" s="2">
        <v>7423729</v>
      </c>
      <c r="F31" s="3">
        <v>219.12</v>
      </c>
      <c r="G31" s="13">
        <f>(C31*D31)+(E31*F31)</f>
        <v>2392154181.1199999</v>
      </c>
      <c r="H31" s="12">
        <f>C31+(E31/1500)</f>
        <v>7193.1526666666668</v>
      </c>
      <c r="I31" s="12">
        <f>G31/H31</f>
        <v>332559.90689664212</v>
      </c>
      <c r="J31" s="2">
        <v>264316.12885152636</v>
      </c>
      <c r="K31" s="3">
        <f>I31/J31</f>
        <v>1.2581899876547078</v>
      </c>
    </row>
    <row r="32" spans="1:11" x14ac:dyDescent="0.2">
      <c r="A32" s="14">
        <v>44166</v>
      </c>
      <c r="B32" s="14">
        <v>44196</v>
      </c>
      <c r="C32" s="2">
        <v>1787</v>
      </c>
      <c r="D32" s="3">
        <v>342577.29</v>
      </c>
      <c r="E32" s="2">
        <v>12605335</v>
      </c>
      <c r="F32" s="3">
        <v>225.73</v>
      </c>
      <c r="G32" s="13">
        <f>(C32*D32)+(E32*F32)</f>
        <v>3457587886.7799997</v>
      </c>
      <c r="H32" s="12">
        <f>C32+(E32/1500)</f>
        <v>10190.556666666667</v>
      </c>
      <c r="I32" s="12">
        <f>G32/H32</f>
        <v>339293.3281152125</v>
      </c>
      <c r="J32" s="2">
        <v>264316.12885152636</v>
      </c>
      <c r="K32" s="3">
        <f>I32/J32</f>
        <v>1.2836648659673844</v>
      </c>
    </row>
    <row r="33" spans="1:11" x14ac:dyDescent="0.2">
      <c r="A33" s="14">
        <v>44197</v>
      </c>
      <c r="B33" s="14">
        <v>44227</v>
      </c>
      <c r="C33" s="2">
        <v>1534</v>
      </c>
      <c r="D33" s="3">
        <v>348488.65</v>
      </c>
      <c r="E33" s="2">
        <v>10661127</v>
      </c>
      <c r="F33" s="3">
        <v>231.68</v>
      </c>
      <c r="G33" s="13">
        <f>(C33*D33)+(E33*F33)</f>
        <v>3004551492.46</v>
      </c>
      <c r="H33" s="12">
        <f>C33+(E33/1500)</f>
        <v>8641.4179999999997</v>
      </c>
      <c r="I33" s="12">
        <f>G33/H33</f>
        <v>347691.95199908165</v>
      </c>
      <c r="J33" s="2">
        <v>287030.75209202309</v>
      </c>
      <c r="K33" s="3">
        <f>I33/J33</f>
        <v>1.2113404207212277</v>
      </c>
    </row>
    <row r="34" spans="1:11" x14ac:dyDescent="0.2">
      <c r="A34" s="14">
        <v>44228</v>
      </c>
      <c r="B34" s="14">
        <v>44255</v>
      </c>
      <c r="C34" s="2">
        <v>1959</v>
      </c>
      <c r="D34" s="3">
        <v>362748.29</v>
      </c>
      <c r="E34" s="2">
        <v>5341489</v>
      </c>
      <c r="F34" s="3">
        <v>237.06</v>
      </c>
      <c r="G34" s="13">
        <f>(C34*D34)+(E34*F34)</f>
        <v>1976877282.4499998</v>
      </c>
      <c r="H34" s="12">
        <f>C34+(E34/1500)</f>
        <v>5519.992666666667</v>
      </c>
      <c r="I34" s="12">
        <f>G34/H34</f>
        <v>358130.41824995173</v>
      </c>
      <c r="J34" s="2">
        <v>287030.75209202309</v>
      </c>
      <c r="K34" s="3">
        <f>I34/J34</f>
        <v>1.2477074865313869</v>
      </c>
    </row>
    <row r="35" spans="1:11" x14ac:dyDescent="0.2">
      <c r="A35" s="14">
        <v>44256</v>
      </c>
      <c r="B35" s="14">
        <v>44286</v>
      </c>
      <c r="C35" s="2">
        <v>1113</v>
      </c>
      <c r="D35" s="3">
        <v>396162.91</v>
      </c>
      <c r="E35" s="2">
        <v>4545124</v>
      </c>
      <c r="F35" s="3">
        <v>251.4</v>
      </c>
      <c r="G35" s="13">
        <f>(C35*D35)+(E35*F35)</f>
        <v>1583573492.4300001</v>
      </c>
      <c r="H35" s="12">
        <f>C35+(E35/1500)</f>
        <v>4143.0826666666671</v>
      </c>
      <c r="I35" s="12">
        <f>G35/H35</f>
        <v>382221.07059815683</v>
      </c>
      <c r="J35" s="2">
        <v>287030.75209202309</v>
      </c>
      <c r="K35" s="3">
        <f>I35/J35</f>
        <v>1.3316380485796009</v>
      </c>
    </row>
    <row r="36" spans="1:11" x14ac:dyDescent="0.2">
      <c r="A36" s="14">
        <v>44287</v>
      </c>
      <c r="B36" s="14">
        <v>44316</v>
      </c>
      <c r="C36" s="2">
        <v>611</v>
      </c>
      <c r="D36" s="3">
        <v>408470.13</v>
      </c>
      <c r="E36" s="2">
        <v>5795788</v>
      </c>
      <c r="F36" s="3">
        <v>267.75</v>
      </c>
      <c r="G36" s="13">
        <f>(C36*D36)+(E36*F36)</f>
        <v>1801397486.4300001</v>
      </c>
      <c r="H36" s="12">
        <f>C36+(E36/1500)</f>
        <v>4474.858666666667</v>
      </c>
      <c r="I36" s="12">
        <f>G36/H36</f>
        <v>402559.63832973194</v>
      </c>
      <c r="J36" s="2">
        <v>293635.84820945759</v>
      </c>
      <c r="K36" s="3">
        <f>I36/J36</f>
        <v>1.370948543185287</v>
      </c>
    </row>
    <row r="37" spans="1:11" x14ac:dyDescent="0.2">
      <c r="A37" s="14">
        <v>44317</v>
      </c>
      <c r="B37" s="14">
        <v>44347</v>
      </c>
      <c r="C37" s="2">
        <v>689</v>
      </c>
      <c r="D37" s="3">
        <v>432536.24</v>
      </c>
      <c r="E37" s="2">
        <v>1872026</v>
      </c>
      <c r="F37" s="3">
        <v>286.10000000000002</v>
      </c>
      <c r="G37" s="13">
        <f>(C37*D37)+(E37*F37)</f>
        <v>833604107.96000004</v>
      </c>
      <c r="H37" s="12">
        <f>C37+(E37/1500)</f>
        <v>1937.0173333333332</v>
      </c>
      <c r="I37" s="12">
        <f>G37/H37</f>
        <v>430354.49069806986</v>
      </c>
      <c r="J37" s="2">
        <v>293635.84820945759</v>
      </c>
      <c r="K37" s="3">
        <f>I37/J37</f>
        <v>1.4656061013064301</v>
      </c>
    </row>
    <row r="38" spans="1:11" x14ac:dyDescent="0.2">
      <c r="A38" s="14">
        <v>44348</v>
      </c>
      <c r="B38" s="14">
        <v>44377</v>
      </c>
      <c r="C38" s="2">
        <v>2250</v>
      </c>
      <c r="D38" s="3">
        <v>432132.04</v>
      </c>
      <c r="E38" s="2">
        <v>8646680</v>
      </c>
      <c r="F38" s="3">
        <v>279.97000000000003</v>
      </c>
      <c r="G38" s="13">
        <f>(C38*D38)+(E38*F38)</f>
        <v>3393108089.6000004</v>
      </c>
      <c r="H38" s="12">
        <f>C38+(E38/1500)</f>
        <v>8014.4533333333329</v>
      </c>
      <c r="I38" s="12">
        <f>G38/H38</f>
        <v>423373.6162000653</v>
      </c>
      <c r="J38" s="2">
        <v>293635.84820945759</v>
      </c>
      <c r="K38" s="3">
        <f>I38/J38</f>
        <v>1.4418321835761096</v>
      </c>
    </row>
    <row r="39" spans="1:11" x14ac:dyDescent="0.2">
      <c r="A39" s="14">
        <v>44378</v>
      </c>
      <c r="B39" s="14">
        <v>44408</v>
      </c>
      <c r="C39" s="2">
        <v>938</v>
      </c>
      <c r="D39" s="3">
        <v>420100.5</v>
      </c>
      <c r="E39" s="2">
        <v>6387847</v>
      </c>
      <c r="F39" s="3">
        <v>278.13</v>
      </c>
      <c r="G39" s="13">
        <f>(C39*D39)+(E39*F39)</f>
        <v>2170706155.1099997</v>
      </c>
      <c r="H39" s="12">
        <f>C39+(E39/1500)</f>
        <v>5196.5646666666671</v>
      </c>
      <c r="I39" s="12">
        <f>G39/H39</f>
        <v>417719.45397581236</v>
      </c>
      <c r="J39" s="2">
        <v>311275.78944025032</v>
      </c>
      <c r="K39" s="3">
        <f>I39/J39</f>
        <v>1.3419593432787487</v>
      </c>
    </row>
    <row r="40" spans="1:11" x14ac:dyDescent="0.2">
      <c r="A40" s="14">
        <v>44409</v>
      </c>
      <c r="B40" s="14">
        <v>44439</v>
      </c>
      <c r="C40" s="2">
        <v>868</v>
      </c>
      <c r="D40" s="3">
        <v>430704.66</v>
      </c>
      <c r="E40" s="2">
        <v>6535695</v>
      </c>
      <c r="F40" s="3">
        <v>285.41000000000003</v>
      </c>
      <c r="G40" s="13">
        <f>(C40*D40)+(E40*F40)</f>
        <v>2239204354.8299999</v>
      </c>
      <c r="H40" s="12">
        <f>C40+(E40/1500)</f>
        <v>5225.13</v>
      </c>
      <c r="I40" s="12">
        <f>G40/H40</f>
        <v>428545.1950152436</v>
      </c>
      <c r="J40" s="2">
        <v>311275.78944025032</v>
      </c>
      <c r="K40" s="3">
        <f>I40/J40</f>
        <v>1.3767379589201982</v>
      </c>
    </row>
    <row r="41" spans="1:11" x14ac:dyDescent="0.2">
      <c r="A41" s="14">
        <v>44440</v>
      </c>
      <c r="B41" s="14">
        <v>44469</v>
      </c>
      <c r="C41" s="2">
        <v>1323</v>
      </c>
      <c r="D41" s="3">
        <v>419236.93</v>
      </c>
      <c r="E41" s="2">
        <v>9580995</v>
      </c>
      <c r="F41" s="3">
        <v>277.74</v>
      </c>
      <c r="G41" s="13">
        <f>(C41*D41)+(E41*F41)</f>
        <v>3215676009.6900001</v>
      </c>
      <c r="H41" s="12">
        <f>C41+(E41/1500)</f>
        <v>7710.33</v>
      </c>
      <c r="I41" s="12">
        <f>G41/H41</f>
        <v>417060.74962939328</v>
      </c>
      <c r="J41" s="2">
        <v>311275.78944025032</v>
      </c>
      <c r="K41" s="3">
        <f>I41/J41</f>
        <v>1.3398431994321502</v>
      </c>
    </row>
    <row r="42" spans="1:11" x14ac:dyDescent="0.2">
      <c r="A42" s="14">
        <v>44470</v>
      </c>
      <c r="B42" s="14">
        <v>44500</v>
      </c>
      <c r="C42" s="2">
        <v>680</v>
      </c>
      <c r="D42" s="3">
        <v>431525.72</v>
      </c>
      <c r="E42" s="2">
        <v>5862551</v>
      </c>
      <c r="F42" s="3">
        <v>282.86</v>
      </c>
      <c r="G42" s="13">
        <f>(C42*D42)+(E42*F42)</f>
        <v>1951718665.46</v>
      </c>
      <c r="H42" s="12">
        <f>C42+(E42/1500)</f>
        <v>4588.3673333333336</v>
      </c>
      <c r="I42" s="12">
        <f>G42/H42</f>
        <v>425362.33995069558</v>
      </c>
      <c r="J42" s="2">
        <v>316442.93706303072</v>
      </c>
      <c r="K42" s="3">
        <f>I42/J42</f>
        <v>1.3441991908511761</v>
      </c>
    </row>
    <row r="43" spans="1:11" x14ac:dyDescent="0.2">
      <c r="A43" s="14">
        <v>44501</v>
      </c>
      <c r="B43" s="14">
        <v>44530</v>
      </c>
      <c r="C43" s="2">
        <v>403</v>
      </c>
      <c r="D43" s="3">
        <v>430172.46</v>
      </c>
      <c r="E43" s="2">
        <v>7013482</v>
      </c>
      <c r="F43" s="3">
        <v>284.39</v>
      </c>
      <c r="G43" s="13">
        <f>(C43*D43)+(E43*F43)</f>
        <v>2167923647.3600001</v>
      </c>
      <c r="H43" s="12">
        <f>C43+(E43/1500)</f>
        <v>5078.6546666666663</v>
      </c>
      <c r="I43" s="12">
        <f>G43/H43</f>
        <v>426869.67113337893</v>
      </c>
      <c r="J43" s="2">
        <v>316442.93706303072</v>
      </c>
      <c r="K43" s="3">
        <f>I43/J43</f>
        <v>1.348962549441743</v>
      </c>
    </row>
    <row r="44" spans="1:11" x14ac:dyDescent="0.2">
      <c r="A44" s="14">
        <v>44531</v>
      </c>
      <c r="B44" s="14">
        <v>44561</v>
      </c>
      <c r="C44" s="2">
        <v>1828</v>
      </c>
      <c r="D44" s="3">
        <v>439625.92</v>
      </c>
      <c r="E44" s="2">
        <v>6259164</v>
      </c>
      <c r="F44" s="3">
        <v>287.62</v>
      </c>
      <c r="G44" s="13">
        <f>(C44*D44)+(E44*F44)</f>
        <v>2603896931.4400001</v>
      </c>
      <c r="H44" s="12">
        <f>C44+(E44/1500)</f>
        <v>6000.7759999999998</v>
      </c>
      <c r="I44" s="12">
        <f>G44/H44</f>
        <v>433926.70072004024</v>
      </c>
      <c r="J44" s="2">
        <v>316442.93706303072</v>
      </c>
      <c r="K44" s="3">
        <f>I44/J44</f>
        <v>1.3712636620914957</v>
      </c>
    </row>
    <row r="45" spans="1:11" x14ac:dyDescent="0.2">
      <c r="A45" s="14">
        <v>44562</v>
      </c>
      <c r="B45" s="14">
        <v>44592</v>
      </c>
      <c r="C45" s="2">
        <v>625</v>
      </c>
      <c r="D45" s="3">
        <v>455959.81</v>
      </c>
      <c r="E45" s="2">
        <v>73987</v>
      </c>
      <c r="F45" s="3">
        <v>299.82</v>
      </c>
      <c r="G45" s="13">
        <f>(C45*D45)+(E45*F45)</f>
        <v>307157663.58999997</v>
      </c>
      <c r="H45" s="12">
        <f>C45+(E45/1500)</f>
        <v>674.32466666666664</v>
      </c>
      <c r="I45" s="12">
        <f>G45/H45</f>
        <v>455504.11956357321</v>
      </c>
      <c r="J45" s="2">
        <v>342621.54052749742</v>
      </c>
      <c r="K45" s="3">
        <f>I45/J45</f>
        <v>1.3294672566770982</v>
      </c>
    </row>
    <row r="46" spans="1:11" x14ac:dyDescent="0.2">
      <c r="A46" s="14">
        <v>44593</v>
      </c>
      <c r="B46" s="14">
        <v>44620</v>
      </c>
      <c r="C46" s="2">
        <v>1048</v>
      </c>
      <c r="D46" s="3">
        <v>474398.8</v>
      </c>
      <c r="E46" s="2">
        <v>3168329</v>
      </c>
      <c r="F46" s="3">
        <v>312.14</v>
      </c>
      <c r="G46" s="13">
        <f>(C46*D46)+(E46*F46)</f>
        <v>1486132156.46</v>
      </c>
      <c r="H46" s="12">
        <f>C46+(E46/1500)</f>
        <v>3160.2193333333335</v>
      </c>
      <c r="I46" s="12">
        <f>G46/H46</f>
        <v>470262.34564942645</v>
      </c>
      <c r="J46" s="2">
        <v>342621.54052749742</v>
      </c>
      <c r="K46" s="3">
        <f>I46/J46</f>
        <v>1.3725416823630361</v>
      </c>
    </row>
    <row r="47" spans="1:11" x14ac:dyDescent="0.2">
      <c r="A47" s="14">
        <v>44621</v>
      </c>
      <c r="B47" s="14">
        <v>44651</v>
      </c>
      <c r="C47" s="2">
        <v>332</v>
      </c>
      <c r="D47" s="3">
        <v>485015.95</v>
      </c>
      <c r="E47" s="2">
        <v>3582355</v>
      </c>
      <c r="F47" s="3">
        <v>322.88</v>
      </c>
      <c r="G47" s="13">
        <f>(C47*D47)+(E47*F47)</f>
        <v>1317696077.8000002</v>
      </c>
      <c r="H47" s="12">
        <f>C47+(E47/1500)</f>
        <v>2720.2366666666667</v>
      </c>
      <c r="I47" s="12">
        <f>G47/H47</f>
        <v>484404.93944767065</v>
      </c>
      <c r="J47" s="2">
        <v>342621.54052749742</v>
      </c>
      <c r="K47" s="3">
        <f>I47/J47</f>
        <v>1.4138192791436424</v>
      </c>
    </row>
    <row r="48" spans="1:11" ht="13" thickBot="1" x14ac:dyDescent="0.25">
      <c r="A48" s="4"/>
      <c r="B48" s="4"/>
      <c r="C48" s="11">
        <f>SUM(C5:C47)</f>
        <v>50793</v>
      </c>
      <c r="D48" s="3"/>
      <c r="E48" s="11">
        <f>SUM(E5:E47)</f>
        <v>204643020</v>
      </c>
      <c r="F48" s="3"/>
      <c r="G48" s="10">
        <f>SUM(G5:G47)</f>
        <v>62906465993.059998</v>
      </c>
      <c r="H48" s="30">
        <f>SUM(H5:H47)</f>
        <v>187221.68</v>
      </c>
      <c r="I48" s="9"/>
    </row>
    <row r="49" spans="1:10" ht="14" thickTop="1" thickBot="1" x14ac:dyDescent="0.25">
      <c r="A49" s="4"/>
      <c r="B49" s="4"/>
      <c r="C49" s="2"/>
      <c r="D49" s="3"/>
      <c r="E49" s="2"/>
      <c r="G49" s="2"/>
      <c r="H49" s="2"/>
      <c r="I49" s="2"/>
    </row>
    <row r="50" spans="1:10" ht="13" thickBot="1" x14ac:dyDescent="0.25">
      <c r="A50" s="4"/>
      <c r="B50" s="4"/>
      <c r="C50" s="2"/>
      <c r="D50" s="3"/>
      <c r="E50" s="2"/>
      <c r="F50" s="3"/>
      <c r="G50" s="8" t="s">
        <v>0</v>
      </c>
      <c r="H50" s="7">
        <f>G48/H48</f>
        <v>335999.9012564143</v>
      </c>
      <c r="I50" s="6"/>
    </row>
    <row r="51" spans="1:10" x14ac:dyDescent="0.2">
      <c r="A51" s="4"/>
      <c r="B51" s="4"/>
      <c r="C51" s="2"/>
      <c r="D51" s="3"/>
      <c r="E51" s="2"/>
      <c r="F51" s="3"/>
      <c r="G51" s="2"/>
      <c r="H51" s="2"/>
      <c r="I51" s="2"/>
    </row>
    <row r="52" spans="1:10" x14ac:dyDescent="0.2">
      <c r="A52" s="4"/>
      <c r="B52" s="4"/>
      <c r="C52" s="2"/>
      <c r="D52" s="3"/>
      <c r="E52" s="2"/>
      <c r="F52" s="3"/>
      <c r="G52" s="2"/>
      <c r="H52" s="2"/>
      <c r="I52" s="2"/>
    </row>
    <row r="53" spans="1:10" x14ac:dyDescent="0.2">
      <c r="A53" s="4"/>
      <c r="B53" s="4"/>
      <c r="C53" s="2"/>
      <c r="D53" s="3"/>
      <c r="E53" s="2"/>
      <c r="F53" s="3"/>
      <c r="G53" s="2"/>
      <c r="H53" s="2"/>
      <c r="I53" s="2"/>
    </row>
    <row r="54" spans="1:10" x14ac:dyDescent="0.2">
      <c r="A54" s="4"/>
      <c r="B54" s="4"/>
      <c r="C54" s="2"/>
      <c r="D54" s="3"/>
      <c r="E54" s="2"/>
      <c r="F54" s="3"/>
      <c r="G54" s="2"/>
      <c r="H54" s="2"/>
      <c r="I54" s="2"/>
      <c r="J54" s="5"/>
    </row>
    <row r="55" spans="1:10" x14ac:dyDescent="0.2">
      <c r="A55" s="4"/>
      <c r="B55" s="4"/>
      <c r="C55" s="2"/>
      <c r="D55" s="3"/>
      <c r="E55" s="2"/>
      <c r="F55" s="3"/>
      <c r="G55" s="2"/>
      <c r="H55" s="2"/>
      <c r="I55" s="2"/>
    </row>
    <row r="56" spans="1:10" x14ac:dyDescent="0.2">
      <c r="A56" s="4"/>
      <c r="B56" s="4"/>
      <c r="C56" s="2"/>
      <c r="D56" s="3"/>
      <c r="E56" s="2"/>
      <c r="F56" s="3"/>
      <c r="G56" s="2"/>
      <c r="H56" s="2"/>
      <c r="I56" s="2"/>
    </row>
    <row r="57" spans="1:10" x14ac:dyDescent="0.2">
      <c r="A57" s="4"/>
      <c r="B57" s="4"/>
      <c r="C57" s="2"/>
      <c r="D57" s="3"/>
      <c r="E57" s="2"/>
      <c r="F57" s="3"/>
      <c r="G57" s="2"/>
      <c r="H57" s="2"/>
      <c r="I57" s="2"/>
    </row>
    <row r="58" spans="1:10" x14ac:dyDescent="0.2">
      <c r="A58" s="4"/>
      <c r="B58" s="4"/>
      <c r="C58" s="2"/>
      <c r="D58" s="3"/>
      <c r="E58" s="2"/>
      <c r="F58" s="3"/>
      <c r="G58" s="2"/>
      <c r="H58" s="2"/>
      <c r="I58" s="2"/>
    </row>
    <row r="59" spans="1:10" x14ac:dyDescent="0.2">
      <c r="A59" s="4"/>
      <c r="B59" s="4"/>
      <c r="C59" s="2"/>
      <c r="D59" s="3"/>
      <c r="E59" s="2"/>
      <c r="F59" s="3"/>
      <c r="G59" s="3"/>
      <c r="H59" s="3"/>
      <c r="I59" s="3"/>
    </row>
    <row r="60" spans="1:10" x14ac:dyDescent="0.2">
      <c r="A60" s="4"/>
      <c r="B60" s="4"/>
      <c r="C60" s="2"/>
      <c r="D60" s="3"/>
      <c r="E60" s="2"/>
      <c r="F60" s="3"/>
      <c r="G60" s="3"/>
      <c r="H60" s="3"/>
      <c r="I60" s="3"/>
    </row>
    <row r="61" spans="1:10" x14ac:dyDescent="0.2">
      <c r="A61" s="4"/>
      <c r="B61" s="4"/>
      <c r="C61" s="2"/>
      <c r="D61" s="3"/>
      <c r="E61" s="2"/>
      <c r="F61" s="3"/>
      <c r="G61" s="3"/>
      <c r="H61" s="3"/>
      <c r="I61" s="3"/>
    </row>
    <row r="62" spans="1:10" x14ac:dyDescent="0.2">
      <c r="A62" s="4"/>
      <c r="B62" s="4"/>
      <c r="C62" s="2"/>
      <c r="D62" s="3"/>
      <c r="E62" s="2"/>
      <c r="F62" s="3"/>
      <c r="G62" s="3"/>
      <c r="H62" s="3"/>
      <c r="I62" s="3"/>
    </row>
    <row r="63" spans="1:10" x14ac:dyDescent="0.2">
      <c r="A63" s="4"/>
      <c r="B63" s="4"/>
      <c r="C63" s="2"/>
      <c r="D63" s="3"/>
      <c r="E63" s="2"/>
      <c r="F63" s="3"/>
      <c r="G63" s="3"/>
      <c r="H63" s="3"/>
      <c r="I63" s="3"/>
    </row>
    <row r="64" spans="1:10" x14ac:dyDescent="0.2">
      <c r="A64" s="4"/>
      <c r="B64" s="4"/>
      <c r="C64" s="2"/>
      <c r="D64" s="2"/>
      <c r="E64" s="2"/>
      <c r="F64" s="3"/>
    </row>
    <row r="65" spans="3:6" x14ac:dyDescent="0.2">
      <c r="C65" s="2"/>
      <c r="D65" s="2"/>
      <c r="E65" s="2"/>
      <c r="F65" s="3"/>
    </row>
    <row r="66" spans="3:6" x14ac:dyDescent="0.2">
      <c r="C66" s="2"/>
      <c r="D66" s="2"/>
      <c r="E66" s="2"/>
      <c r="F66" s="3"/>
    </row>
    <row r="67" spans="3:6" x14ac:dyDescent="0.2">
      <c r="C67" s="2"/>
      <c r="D67" s="2"/>
      <c r="E67" s="2"/>
    </row>
    <row r="68" spans="3:6" x14ac:dyDescent="0.2">
      <c r="C68" s="2"/>
      <c r="D68" s="2"/>
      <c r="E68" s="2"/>
    </row>
    <row r="69" spans="3:6" x14ac:dyDescent="0.2">
      <c r="C69" s="2"/>
      <c r="D69" s="2"/>
      <c r="E69" s="2"/>
    </row>
    <row r="70" spans="3:6" x14ac:dyDescent="0.2">
      <c r="C70" s="2"/>
      <c r="D70" s="2"/>
    </row>
    <row r="71" spans="3:6" x14ac:dyDescent="0.2">
      <c r="C71" s="2"/>
      <c r="D71" s="2"/>
    </row>
    <row r="72" spans="3:6" x14ac:dyDescent="0.2">
      <c r="C72" s="2"/>
      <c r="D72" s="2"/>
    </row>
    <row r="73" spans="3:6" x14ac:dyDescent="0.2">
      <c r="C73" s="2"/>
      <c r="D73" s="2"/>
    </row>
    <row r="74" spans="3:6" x14ac:dyDescent="0.2">
      <c r="C74" s="2"/>
      <c r="D74" s="2"/>
    </row>
    <row r="75" spans="3:6" x14ac:dyDescent="0.2">
      <c r="C75" s="2"/>
      <c r="D75" s="2"/>
    </row>
    <row r="76" spans="3:6" x14ac:dyDescent="0.2">
      <c r="C76" s="2"/>
      <c r="D76" s="2"/>
    </row>
    <row r="77" spans="3:6" x14ac:dyDescent="0.2">
      <c r="C77" s="2"/>
      <c r="D77" s="2"/>
    </row>
    <row r="78" spans="3:6" x14ac:dyDescent="0.2">
      <c r="C78" s="2"/>
      <c r="D78" s="2"/>
    </row>
    <row r="79" spans="3:6" x14ac:dyDescent="0.2">
      <c r="C79" s="2"/>
      <c r="D79" s="2"/>
    </row>
    <row r="80" spans="3:6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</sheetData>
  <mergeCells count="9">
    <mergeCell ref="I3:I4"/>
    <mergeCell ref="J3:J4"/>
    <mergeCell ref="K3:K4"/>
    <mergeCell ref="A3:B3"/>
    <mergeCell ref="C3:D3"/>
    <mergeCell ref="E3:F3"/>
    <mergeCell ref="G3:G4"/>
    <mergeCell ref="H3:H4"/>
    <mergeCell ref="A1:E1"/>
  </mergeCells>
  <printOptions gridLines="1"/>
  <pageMargins left="0.7" right="0.7" top="0.75" bottom="0.75" header="0.3" footer="0.3"/>
  <pageSetup scale="64" fitToHeight="2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Repurchase History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Rational Walk LLC</dc:creator>
  <cp:keywords/>
  <dc:description/>
  <cp:lastModifiedBy>Ravi Nagarajan</cp:lastModifiedBy>
  <dcterms:created xsi:type="dcterms:W3CDTF">2022-05-02T18:09:13Z</dcterms:created>
  <dcterms:modified xsi:type="dcterms:W3CDTF">2022-05-02T18:44:33Z</dcterms:modified>
  <cp:category/>
</cp:coreProperties>
</file>