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7965" activeTab="0"/>
  </bookViews>
  <sheets>
    <sheet name="Balance Sheet Deconsolidation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<sst xmlns="http://schemas.openxmlformats.org/spreadsheetml/2006/main" count="40" uniqueCount="40">
  <si>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Assets</t>
  </si>
  <si>
    <t xml:space="preserve">  Cash and cash equivalents</t>
  </si>
  <si>
    <t>As of March 31, 2010, Figures in Millions</t>
  </si>
  <si>
    <t xml:space="preserve">  Property, Plant and Equipment</t>
  </si>
  <si>
    <t xml:space="preserve">    Total Assets</t>
  </si>
  <si>
    <t>Liabilities and Equity</t>
  </si>
  <si>
    <t xml:space="preserve">  Notes Payable and Other Borrowings</t>
  </si>
  <si>
    <r>
      <t xml:space="preserve">    </t>
    </r>
    <r>
      <rPr>
        <b/>
        <sz val="9"/>
        <color indexed="8"/>
        <rFont val="Calibri"/>
        <family val="2"/>
      </rPr>
      <t>Total Liabilities and Equity</t>
    </r>
  </si>
  <si>
    <t>Notes:</t>
  </si>
  <si>
    <t xml:space="preserve"> (1) Consolidated Goodwill is reported as $20,080 for the Railroad, Utility, and Energy segment in Berkshire's 10-Q.  Berkshire explicitly allocated $14,803 </t>
  </si>
  <si>
    <t xml:space="preserve">       $5,020 at 3/31/2010 and $5,078 at 12/31/2009.  Berkshire's 2009 10-K reported segment goodwill (which at the time included only MEHC) at 12/31/2009</t>
  </si>
  <si>
    <t xml:space="preserve">       at $5,334, which is $256 greater than MEHC's reported goodwill figure.  We have been unable to account for the difference but given that BNSF's </t>
  </si>
  <si>
    <t>Unallocated</t>
  </si>
  <si>
    <t xml:space="preserve">       goodwill was explicitly allocated at $14,803 and is in agreement both in the Berkshire 10-Q and BNSF 10-Q, we believe that the unallocated</t>
  </si>
  <si>
    <t xml:space="preserve">       portion is likely attributable to MEHC.  However, for clarity in presentation, we have left the unallocated portion intact.</t>
  </si>
  <si>
    <t>Berkshire Consolidated</t>
  </si>
  <si>
    <r>
      <t xml:space="preserve">  Deferred Income Taxes </t>
    </r>
    <r>
      <rPr>
        <i/>
        <sz val="9"/>
        <color indexed="8"/>
        <rFont val="Calibri"/>
        <family val="2"/>
      </rPr>
      <t>(Note 3)</t>
    </r>
  </si>
  <si>
    <r>
      <t xml:space="preserve">  Other</t>
    </r>
    <r>
      <rPr>
        <i/>
        <sz val="9"/>
        <color indexed="8"/>
        <rFont val="Calibri"/>
        <family val="2"/>
      </rPr>
      <t xml:space="preserve"> (Note 2)</t>
    </r>
  </si>
  <si>
    <r>
      <t xml:space="preserve">  Goodwill</t>
    </r>
    <r>
      <rPr>
        <i/>
        <sz val="9"/>
        <color indexed="8"/>
        <rFont val="Calibri"/>
        <family val="2"/>
      </rPr>
      <t xml:space="preserve"> (Note 1)</t>
    </r>
  </si>
  <si>
    <t>(3) Deferred Income Taxes in Berkshire's consolidated financial statements appear to be carried as a single line item rather than broken out for each segment</t>
  </si>
  <si>
    <t xml:space="preserve">      ("Insurance and Other", "Railroads, Utilities, and Energy", and "Finance and Financial Products".  The $19,167 figure for Berkshire consolidated is inferred </t>
  </si>
  <si>
    <t xml:space="preserve">      from the BNSF and MEHC 10-Q deferred income tax line items.</t>
  </si>
  <si>
    <t xml:space="preserve">       of the purchase price of BNSF to Goodwill in Note 3 of the BRK 10-Q, and this same figure is reflected in the BNSF 10-Q.  MEHC's 10-Q reports Goodwill of </t>
  </si>
  <si>
    <t>(2) Other Assets are listed as reported for Berkshire's consolidated balance sheet.  For BNSF and MEHC, other assets are calculated based on the more granular</t>
  </si>
  <si>
    <t xml:space="preserve">      line items within each subsidiary's respective balance sheets. </t>
  </si>
  <si>
    <r>
      <t xml:space="preserve">  Equity </t>
    </r>
    <r>
      <rPr>
        <i/>
        <sz val="9"/>
        <color indexed="8"/>
        <rFont val="Calibri"/>
        <family val="2"/>
      </rPr>
      <t>(Note 4)</t>
    </r>
  </si>
  <si>
    <t xml:space="preserve">      by BNSF and MEHC.  As noted above, deferred income taxes appear to be consolidated for all segments at Berkshire, so it was necessary to rely on the figures </t>
  </si>
  <si>
    <t xml:space="preserve">     in the BNSF and MEHC 10-Qs to calculate the portion attributable to "Utilities, Railroad, and Energy".  Equity figures for BNSF and MEHC are presented as </t>
  </si>
  <si>
    <t xml:space="preserve">     stated on each subsidiary's balance sheet. </t>
  </si>
  <si>
    <t xml:space="preserve">© The Rational Walk and Ravi Nagarajan, 2010.  All figures are believed to be accurate but no guarantees are given.  </t>
  </si>
  <si>
    <t>As Derived from Berkshire Hathaway, Burlington Northern, and MidAmerican 10-Q filings dated May 7, 2010.  See notes for details</t>
  </si>
  <si>
    <t>Mid American</t>
  </si>
  <si>
    <t>Burlington Northern</t>
  </si>
  <si>
    <t>Resources:</t>
  </si>
  <si>
    <t>Berkshire Hathaway Q1 2010 10-Q Report</t>
  </si>
  <si>
    <t>BNSF Q1 2010 10-Q Report</t>
  </si>
  <si>
    <t>MidAmerican Q1 2010 10-Q Report</t>
  </si>
  <si>
    <t xml:space="preserve">  Accounts payable, accruals &amp; other liabilities</t>
  </si>
  <si>
    <t>(4) Equity is listed as reported for BNSF and MEHC, and is calculated for Berkshire based on segment assets, liabilities and deferred income taxes as reported</t>
  </si>
  <si>
    <t xml:space="preserve">Balance Sheet of Railroad, Utilities, and Energy Segment of Berkshire Hathaway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</si>
</sst>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  <font>
      <u val="single"/>
      <sz val="9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5" fontId="41" fillId="0" borderId="0" xfId="42" applyNumberFormat="1" applyFont="1" applyAlignment="1">
      <alignment/>
    </xf>
    <xf numFmtId="165" fontId="42" fillId="0" borderId="10" xfId="42" applyNumberFormat="1" applyFont="1" applyBorder="1" applyAlignment="1">
      <alignment/>
    </xf>
    <xf numFmtId="0" fontId="42" fillId="0" borderId="0" xfId="0" applyFont="1" applyAlignment="1">
      <alignment horizontal="center"/>
    </xf>
    <xf numFmtId="165" fontId="41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.gov/Archives/edgar/data/934612/000093461210000023/d10q.htm" TargetMode="External" /><Relationship Id="rId2" Type="http://schemas.openxmlformats.org/officeDocument/2006/relationships/hyperlink" Target="http://www.sec.gov/Archives/edgar/data/1081316/000108131610000024/mehc10q_03312010.htm" TargetMode="External" /><Relationship Id="rId3" Type="http://schemas.openxmlformats.org/officeDocument/2006/relationships/hyperlink" Target="http://www.sec.gov/Archives/edgar/data/1067983/000115752310002982/a6277868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36.7109375" style="1" customWidth="1"/>
    <col min="2" max="2" width="17.421875" style="1" bestFit="1" customWidth="1"/>
    <col min="3" max="3" width="15.140625" style="1" bestFit="1" customWidth="1"/>
    <col min="4" max="4" width="10.8515625" style="1" bestFit="1" customWidth="1"/>
    <col min="5" max="5" width="9.421875" style="1" bestFit="1" customWidth="1"/>
    <col min="6" max="16384" width="9.140625" style="1" customWidth="1"/>
  </cols>
  <sheetData>
    <row r="1" ht="15.75">
      <c r="A1" s="8" t="s">
        <v>39</v>
      </c>
    </row>
    <row r="2" ht="12" customHeight="1">
      <c r="A2" s="1" t="s">
        <v>29</v>
      </c>
    </row>
    <row r="3" ht="12" customHeight="1"/>
    <row r="4" ht="12">
      <c r="A4" s="1" t="s">
        <v>30</v>
      </c>
    </row>
    <row r="6" ht="12">
      <c r="A6" s="3" t="s">
        <v>2</v>
      </c>
    </row>
    <row r="7" spans="1:5" ht="12">
      <c r="A7" s="2" t="s">
        <v>0</v>
      </c>
      <c r="B7" s="6" t="s">
        <v>15</v>
      </c>
      <c r="C7" s="6" t="s">
        <v>32</v>
      </c>
      <c r="D7" s="6" t="s">
        <v>31</v>
      </c>
      <c r="E7" s="6" t="s">
        <v>12</v>
      </c>
    </row>
    <row r="8" spans="1:5" ht="12">
      <c r="A8" s="1" t="s">
        <v>1</v>
      </c>
      <c r="B8" s="4">
        <v>1756</v>
      </c>
      <c r="C8" s="4">
        <v>1185</v>
      </c>
      <c r="D8" s="4">
        <v>571</v>
      </c>
      <c r="E8" s="7">
        <f>B8-C8-D8</f>
        <v>0</v>
      </c>
    </row>
    <row r="9" spans="1:5" ht="12">
      <c r="A9" s="1" t="s">
        <v>3</v>
      </c>
      <c r="B9" s="4">
        <v>74948</v>
      </c>
      <c r="C9" s="4">
        <v>44237</v>
      </c>
      <c r="D9" s="4">
        <v>30711</v>
      </c>
      <c r="E9" s="7">
        <f>B9-C9-D9</f>
        <v>0</v>
      </c>
    </row>
    <row r="10" spans="1:5" ht="12">
      <c r="A10" s="1" t="s">
        <v>18</v>
      </c>
      <c r="B10" s="4">
        <v>20080</v>
      </c>
      <c r="C10" s="4">
        <v>14803</v>
      </c>
      <c r="D10" s="4">
        <v>5020</v>
      </c>
      <c r="E10" s="7">
        <f>B10-C10-D10</f>
        <v>257</v>
      </c>
    </row>
    <row r="11" spans="1:5" ht="12">
      <c r="A11" s="1" t="s">
        <v>17</v>
      </c>
      <c r="B11" s="4">
        <v>14208</v>
      </c>
      <c r="C11" s="4">
        <f>925+634+236+153+1974+2155</f>
        <v>6077</v>
      </c>
      <c r="D11" s="4">
        <f>1175+533+161+90+514+2889+2193+46+906</f>
        <v>8507</v>
      </c>
      <c r="E11" s="7">
        <f>B11-C11-D11</f>
        <v>-376</v>
      </c>
    </row>
    <row r="12" spans="1:5" ht="12.75" thickBot="1">
      <c r="A12" s="2" t="s">
        <v>4</v>
      </c>
      <c r="B12" s="5">
        <f>SUM(B8:B11)</f>
        <v>110992</v>
      </c>
      <c r="C12" s="5">
        <f>SUM(C8:C11)</f>
        <v>66302</v>
      </c>
      <c r="D12" s="5">
        <f>SUM(D8:D11)</f>
        <v>44809</v>
      </c>
      <c r="E12" s="5">
        <f>SUM(E8:E11)</f>
        <v>-119</v>
      </c>
    </row>
    <row r="13" spans="2:4" ht="12.75" thickTop="1">
      <c r="B13" s="4"/>
      <c r="C13" s="4"/>
      <c r="D13" s="4"/>
    </row>
    <row r="14" spans="1:4" ht="12">
      <c r="A14" s="2" t="s">
        <v>5</v>
      </c>
      <c r="B14" s="4"/>
      <c r="C14" s="4"/>
      <c r="D14" s="4"/>
    </row>
    <row r="15" spans="1:5" ht="12">
      <c r="A15" s="1" t="s">
        <v>37</v>
      </c>
      <c r="B15" s="4">
        <v>12386</v>
      </c>
      <c r="C15" s="4">
        <f>2629+2016+898+869+570</f>
        <v>6982</v>
      </c>
      <c r="D15" s="4">
        <f>828+328+324+143+763+1625+475+1773</f>
        <v>6259</v>
      </c>
      <c r="E15" s="7">
        <f>B15-C15-D15</f>
        <v>-855</v>
      </c>
    </row>
    <row r="16" spans="1:5" ht="12">
      <c r="A16" s="1" t="s">
        <v>6</v>
      </c>
      <c r="B16" s="4">
        <v>30599</v>
      </c>
      <c r="C16" s="4">
        <f>10439+634</f>
        <v>11073</v>
      </c>
      <c r="D16" s="4">
        <f>254+535+5371+403+13270</f>
        <v>19833</v>
      </c>
      <c r="E16" s="7">
        <f>B16-C16-D16</f>
        <v>-307</v>
      </c>
    </row>
    <row r="17" spans="1:5" ht="12">
      <c r="A17" s="1" t="s">
        <v>16</v>
      </c>
      <c r="B17" s="4">
        <f>SUM(C17:D17)</f>
        <v>19167</v>
      </c>
      <c r="C17" s="4">
        <v>13433</v>
      </c>
      <c r="D17" s="4">
        <v>5734</v>
      </c>
      <c r="E17" s="7"/>
    </row>
    <row r="18" spans="1:5" ht="12">
      <c r="A18" s="1" t="s">
        <v>25</v>
      </c>
      <c r="B18" s="4">
        <f>B12-SUM(B15:B17)</f>
        <v>48840</v>
      </c>
      <c r="C18" s="4">
        <v>34814</v>
      </c>
      <c r="D18" s="4">
        <v>12983</v>
      </c>
      <c r="E18" s="7">
        <f>B18-C18-D18</f>
        <v>1043</v>
      </c>
    </row>
    <row r="19" spans="1:5" ht="12.75" thickBot="1">
      <c r="A19" s="1" t="s">
        <v>7</v>
      </c>
      <c r="B19" s="5">
        <f>SUM(B15:B18)</f>
        <v>110992</v>
      </c>
      <c r="C19" s="5">
        <f>SUM(C15:C18)</f>
        <v>66302</v>
      </c>
      <c r="D19" s="5">
        <f>SUM(D15:D18)</f>
        <v>44809</v>
      </c>
      <c r="E19" s="5">
        <f>SUM(E15:E18)</f>
        <v>-119</v>
      </c>
    </row>
    <row r="20" spans="2:4" ht="12.75" thickTop="1">
      <c r="B20" s="4"/>
      <c r="C20" s="4"/>
      <c r="D20" s="4"/>
    </row>
    <row r="21" spans="2:4" ht="12">
      <c r="B21" s="4"/>
      <c r="C21" s="4"/>
      <c r="D21" s="4"/>
    </row>
    <row r="22" spans="1:4" ht="12">
      <c r="A22" s="2" t="s">
        <v>8</v>
      </c>
      <c r="B22" s="4"/>
      <c r="C22" s="4"/>
      <c r="D22" s="4"/>
    </row>
    <row r="23" spans="1:4" ht="12">
      <c r="A23" s="1" t="s">
        <v>9</v>
      </c>
      <c r="B23" s="4"/>
      <c r="C23" s="4"/>
      <c r="D23" s="4"/>
    </row>
    <row r="24" spans="1:4" ht="12">
      <c r="A24" s="1" t="s">
        <v>22</v>
      </c>
      <c r="B24" s="4"/>
      <c r="C24" s="4"/>
      <c r="D24" s="4"/>
    </row>
    <row r="25" spans="1:4" ht="12">
      <c r="A25" s="1" t="s">
        <v>10</v>
      </c>
      <c r="B25" s="4"/>
      <c r="C25" s="4"/>
      <c r="D25" s="4"/>
    </row>
    <row r="26" spans="1:4" ht="12">
      <c r="A26" s="1" t="s">
        <v>11</v>
      </c>
      <c r="B26" s="4"/>
      <c r="C26" s="4"/>
      <c r="D26" s="4"/>
    </row>
    <row r="27" spans="1:4" ht="12">
      <c r="A27" s="1" t="s">
        <v>13</v>
      </c>
      <c r="B27" s="4"/>
      <c r="C27" s="4"/>
      <c r="D27" s="4"/>
    </row>
    <row r="28" spans="1:4" ht="12">
      <c r="A28" s="1" t="s">
        <v>14</v>
      </c>
      <c r="B28" s="4"/>
      <c r="C28" s="4"/>
      <c r="D28" s="4"/>
    </row>
    <row r="30" ht="12">
      <c r="A30" s="1" t="s">
        <v>23</v>
      </c>
    </row>
    <row r="31" ht="12">
      <c r="A31" s="1" t="s">
        <v>24</v>
      </c>
    </row>
    <row r="33" ht="12">
      <c r="A33" s="1" t="s">
        <v>19</v>
      </c>
    </row>
    <row r="34" ht="12">
      <c r="A34" s="1" t="s">
        <v>20</v>
      </c>
    </row>
    <row r="35" ht="12">
      <c r="A35" s="1" t="s">
        <v>21</v>
      </c>
    </row>
    <row r="37" ht="12">
      <c r="A37" s="1" t="s">
        <v>38</v>
      </c>
    </row>
    <row r="38" ht="12">
      <c r="A38" s="1" t="s">
        <v>26</v>
      </c>
    </row>
    <row r="39" ht="12">
      <c r="A39" s="1" t="s">
        <v>27</v>
      </c>
    </row>
    <row r="40" ht="12">
      <c r="A40" s="1" t="s">
        <v>28</v>
      </c>
    </row>
    <row r="42" ht="12">
      <c r="A42" s="2" t="s">
        <v>33</v>
      </c>
    </row>
    <row r="44" ht="12">
      <c r="A44" s="9" t="s">
        <v>34</v>
      </c>
    </row>
    <row r="45" ht="12">
      <c r="A45" s="9" t="s">
        <v>35</v>
      </c>
    </row>
    <row r="46" ht="12">
      <c r="A46" s="9" t="s">
        <v>36</v>
      </c>
    </row>
  </sheetData>
  <sheetProtection/>
  <hyperlinks>
    <hyperlink ref="A45" r:id="rId1" display="BNSF Q1 2010 10-Q Report"/>
    <hyperlink ref="A46" r:id="rId2" display="MidAmerican Q1 2010 10-Q Report"/>
    <hyperlink ref="A44" r:id="rId3" display="Berkshire Hathaway Q1 2010 10-Q Report"/>
  </hyperlinks>
  <printOptions gridLines="1"/>
  <pageMargins left="0.7" right="0.7" top="0.75" bottom="0.75" header="0.3" footer="0.3"/>
  <pageSetup fitToHeight="1" fitToWidth="1" horizontalDpi="600" verticalDpi="600" orientation="landscape" scale="9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</dc:creator>
  <cp:keywords/>
  <dc:description/>
  <cp:lastModifiedBy>Ravi</cp:lastModifiedBy>
  <cp:lastPrinted>2010-05-08T17:13:49Z</cp:lastPrinted>
  <dcterms:created xsi:type="dcterms:W3CDTF">2010-05-08T13:02:27Z</dcterms:created>
  <dcterms:modified xsi:type="dcterms:W3CDTF">2010-05-08T17:14:58Z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